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40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1" i="1" l="1"/>
  <c r="L51" i="1"/>
  <c r="K51" i="1"/>
  <c r="J51" i="1"/>
  <c r="I51" i="1"/>
  <c r="D51" i="1"/>
  <c r="C51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P49" i="1"/>
  <c r="O49" i="1"/>
  <c r="O51" i="1" s="1"/>
  <c r="N49" i="1"/>
  <c r="M49" i="1"/>
  <c r="M51" i="1" s="1"/>
  <c r="L49" i="1"/>
  <c r="K49" i="1"/>
  <c r="J49" i="1"/>
  <c r="I49" i="1"/>
  <c r="H49" i="1"/>
  <c r="H51" i="1" s="1"/>
  <c r="G49" i="1"/>
  <c r="G51" i="1" s="1"/>
  <c r="F49" i="1"/>
  <c r="F51" i="1" s="1"/>
  <c r="E49" i="1"/>
  <c r="E51" i="1" s="1"/>
  <c r="D49" i="1"/>
  <c r="C49" i="1"/>
  <c r="N48" i="1"/>
  <c r="N45" i="1"/>
  <c r="O42" i="1"/>
  <c r="N42" i="1"/>
  <c r="M42" i="1"/>
  <c r="L42" i="1"/>
  <c r="K42" i="1"/>
  <c r="J42" i="1"/>
  <c r="I42" i="1"/>
  <c r="H42" i="1"/>
  <c r="G42" i="1"/>
  <c r="F42" i="1"/>
  <c r="E42" i="1"/>
  <c r="P41" i="1"/>
  <c r="P50" i="1" s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O6" i="1"/>
  <c r="N6" i="1"/>
  <c r="M6" i="1"/>
  <c r="L6" i="1"/>
  <c r="K6" i="1"/>
  <c r="J6" i="1"/>
  <c r="I6" i="1"/>
  <c r="H6" i="1"/>
  <c r="G6" i="1"/>
  <c r="F6" i="1"/>
  <c r="E6" i="1"/>
  <c r="D6" i="1"/>
  <c r="C6" i="1"/>
  <c r="P51" i="1" l="1"/>
</calcChain>
</file>

<file path=xl/sharedStrings.xml><?xml version="1.0" encoding="utf-8"?>
<sst xmlns="http://schemas.openxmlformats.org/spreadsheetml/2006/main" count="392" uniqueCount="30">
  <si>
    <t>Table 8.3.1.40 Coffee Production in SADC (Production, Area, and Yield), Green, 2000 - 2013</t>
  </si>
  <si>
    <t xml:space="preserve"> </t>
  </si>
  <si>
    <t>Country</t>
  </si>
  <si>
    <t>Unit</t>
  </si>
  <si>
    <t>Angola</t>
  </si>
  <si>
    <t>Production (000 Tonne)</t>
  </si>
  <si>
    <t>n.a.</t>
  </si>
  <si>
    <t>Area Planted (Ha)</t>
  </si>
  <si>
    <t>Yield (kg/ha)</t>
  </si>
  <si>
    <t>Back to Content Page</t>
  </si>
  <si>
    <t>Botswana</t>
  </si>
  <si>
    <t>Democratic Republic of Congo</t>
  </si>
  <si>
    <t>Lesotho</t>
  </si>
  <si>
    <t>…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</si>
  <si>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</si>
  <si>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</si>
  <si>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</si>
  <si>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</si>
  <si>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</si>
  <si>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</si>
  <si>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</si>
  <si>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</si>
  <si>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</si>
  <si>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</si>
  <si>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</si>
  <si>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SADC - Total</t>
  </si>
  <si>
    <t xml:space="preserve">Source: </t>
  </si>
  <si>
    <t>Food and Agriculture Organisation (FAO): FAOSTAT 2014, http://faostat3.fao.org/faostat-gateway/go/to/download/P/PP/E ; Downloaded:  13 October 2014: Democratic Republic of Congo, Madagascar, Mozambique (2011-2012),  Zambia (2011-2012), Zimbabwe (2011-2012)</t>
  </si>
  <si>
    <t>United Nations Statistics Division - UNData, Food and Agriculture Organisation (FAO): http://faostat.fao.org/, downloaded 2012: Angola, Democratic Republic of Congo, Madagascar,  Malawi (2000 - 2010 Area), Mozambique (2000-2010), Zambia (2000-2010), Zimbabwe (2000-2010)</t>
  </si>
  <si>
    <t xml:space="preserve">National Statistics Offices of Member States: Angola, Botswana, Lesotho, Malawi, Mauritius, Namibia, Seychelles, South Africa, Swaziland, United Republic of Tanzania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</si>
</sst>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.0\ "/>
    <numFmt numFmtId="165" formatCode="#\ ###\ ##0.0"/>
  </numFmts>
  <fonts count="11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1"/>
      <color indexed="8"/>
      <name val="Tahoma"/>
      <family val="2"/>
    </font>
    <font>
      <sz val="10"/>
      <name val="Arial"/>
      <family val="2"/>
    </font>
    <font>
      <b/>
      <sz val="11"/>
      <color indexed="8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  <font>
      <sz val="9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1" fontId="1" fillId="3" borderId="1" xfId="1" applyNumberFormat="1" applyFont="1" applyFill="1" applyBorder="1" applyAlignment="1">
      <alignment horizontal="center" vertical="center" wrapText="1"/>
    </xf>
    <xf numFmtId="1" fontId="1" fillId="4" borderId="1" xfId="1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center"/>
    </xf>
    <xf numFmtId="0" fontId="1" fillId="2" borderId="1" xfId="0" applyFont="1" applyFill="1" applyBorder="1"/>
    <xf numFmtId="164" fontId="6" fillId="0" borderId="1" xfId="0" applyNumberFormat="1" applyFont="1" applyFill="1" applyBorder="1" applyAlignment="1">
      <alignment horizontal="right"/>
    </xf>
    <xf numFmtId="0" fontId="1" fillId="5" borderId="3" xfId="0" applyFont="1" applyFill="1" applyBorder="1" applyAlignment="1">
      <alignment horizontal="left" vertical="center"/>
    </xf>
    <xf numFmtId="0" fontId="1" fillId="5" borderId="4" xfId="0" applyFont="1" applyFill="1" applyBorder="1" applyAlignment="1">
      <alignment horizontal="left" vertical="center"/>
    </xf>
    <xf numFmtId="164" fontId="6" fillId="0" borderId="1" xfId="0" applyNumberFormat="1" applyFont="1" applyFill="1" applyBorder="1" applyAlignment="1">
      <alignment horizontal="right" vertical="center" wrapText="1"/>
    </xf>
    <xf numFmtId="0" fontId="8" fillId="0" borderId="0" xfId="2" applyFont="1" applyAlignment="1" applyProtection="1"/>
    <xf numFmtId="0" fontId="1" fillId="5" borderId="2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165" fontId="6" fillId="0" borderId="0" xfId="0" applyNumberFormat="1" applyFont="1" applyFill="1" applyBorder="1" applyAlignment="1">
      <alignment horizontal="right" vertical="center" wrapText="1"/>
    </xf>
    <xf numFmtId="165" fontId="6" fillId="0" borderId="0" xfId="0" applyNumberFormat="1" applyFont="1" applyFill="1" applyBorder="1"/>
    <xf numFmtId="0" fontId="2" fillId="0" borderId="0" xfId="0" applyFont="1" applyFill="1" applyBorder="1"/>
    <xf numFmtId="0" fontId="9" fillId="0" borderId="0" xfId="0" applyFont="1"/>
    <xf numFmtId="0" fontId="6" fillId="0" borderId="0" xfId="0" applyFont="1" applyFill="1"/>
    <xf numFmtId="0" fontId="6" fillId="0" borderId="0" xfId="0" applyFont="1" applyAlignment="1">
      <alignment horizontal="left" wrapText="1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Fill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/>
    </xf>
  </cellXfs>
  <cellStyles count="3">
    <cellStyle name="Hyperlink" xfId="2" builtinId="8"/>
    <cellStyle name="Normal" xfId="0" builtinId="0"/>
    <cellStyle name="Normal_A8_Table" xfId="1"/>
  </cellStyles>
  <dxfs count="2"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3"/>
  <sheetViews>
    <sheetView tabSelected="1" topLeftCell="A37" zoomScale="95" zoomScaleNormal="95" workbookViewId="0">
      <selection activeCell="C54" sqref="C54:L56"/>
    </sheetView>
  </sheetViews>
  <sheetFormatPr defaultRowHeight="15" x14ac:dyDescent="0.25"/>
  <cols>
    <col min="1" max="1" width="16.7109375" customWidth="1"/>
    <col min="2" max="2" width="27.28515625" customWidth="1"/>
    <col min="3" max="12" width="11.85546875" style="35" customWidth="1"/>
    <col min="13" max="15" width="11.85546875" customWidth="1"/>
    <col min="16" max="16" width="10.7109375" customWidth="1"/>
  </cols>
  <sheetData>
    <row r="1" spans="1:18" x14ac:dyDescent="0.2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2"/>
      <c r="N1" s="4"/>
      <c r="O1" s="4"/>
      <c r="P1" s="2"/>
    </row>
    <row r="2" spans="1:18" x14ac:dyDescent="0.25">
      <c r="A2" s="5"/>
      <c r="B2" s="5"/>
      <c r="C2" s="3" t="s">
        <v>1</v>
      </c>
      <c r="D2" s="6"/>
      <c r="E2" s="6"/>
      <c r="F2" s="6"/>
      <c r="G2" s="6"/>
      <c r="H2" s="6"/>
      <c r="I2" s="6"/>
      <c r="J2" s="3"/>
      <c r="K2" s="3"/>
      <c r="L2" s="3"/>
      <c r="M2" s="2"/>
      <c r="N2" s="4"/>
      <c r="O2" s="4"/>
      <c r="P2" s="2"/>
    </row>
    <row r="3" spans="1:18" x14ac:dyDescent="0.25">
      <c r="A3" s="7" t="s">
        <v>2</v>
      </c>
      <c r="B3" s="7" t="s">
        <v>3</v>
      </c>
      <c r="C3" s="8">
        <v>2000</v>
      </c>
      <c r="D3" s="8">
        <v>2001</v>
      </c>
      <c r="E3" s="8">
        <v>2002</v>
      </c>
      <c r="F3" s="8">
        <v>2003</v>
      </c>
      <c r="G3" s="8">
        <v>2004</v>
      </c>
      <c r="H3" s="8">
        <v>2005</v>
      </c>
      <c r="I3" s="8">
        <v>2006</v>
      </c>
      <c r="J3" s="8">
        <v>2007</v>
      </c>
      <c r="K3" s="8">
        <v>2008</v>
      </c>
      <c r="L3" s="8">
        <v>2009</v>
      </c>
      <c r="M3" s="8">
        <v>2010</v>
      </c>
      <c r="N3" s="9">
        <v>2011</v>
      </c>
      <c r="O3" s="9">
        <v>2012</v>
      </c>
      <c r="P3" s="9">
        <v>2013</v>
      </c>
    </row>
    <row r="4" spans="1:18" x14ac:dyDescent="0.25">
      <c r="A4" s="10" t="s">
        <v>4</v>
      </c>
      <c r="B4" s="11" t="s">
        <v>5</v>
      </c>
      <c r="C4" s="12">
        <v>4.26</v>
      </c>
      <c r="D4" s="12">
        <v>3.3</v>
      </c>
      <c r="E4" s="12">
        <v>1.26</v>
      </c>
      <c r="F4" s="12">
        <v>2.04</v>
      </c>
      <c r="G4" s="12">
        <v>1.98</v>
      </c>
      <c r="H4" s="12">
        <v>1.86</v>
      </c>
      <c r="I4" s="12">
        <v>2.1</v>
      </c>
      <c r="J4" s="12">
        <v>11.523</v>
      </c>
      <c r="K4" s="12">
        <v>4</v>
      </c>
      <c r="L4" s="12">
        <v>11.891999999999999</v>
      </c>
      <c r="M4" s="12">
        <v>9.9510000000000005</v>
      </c>
      <c r="N4" s="12">
        <v>10.757999999999999</v>
      </c>
      <c r="O4" s="12">
        <v>50</v>
      </c>
      <c r="P4" s="12" t="s">
        <v>6</v>
      </c>
    </row>
    <row r="5" spans="1:18" x14ac:dyDescent="0.25">
      <c r="A5" s="13"/>
      <c r="B5" s="11" t="s">
        <v>7</v>
      </c>
      <c r="C5" s="12">
        <v>100000</v>
      </c>
      <c r="D5" s="12">
        <v>87735</v>
      </c>
      <c r="E5" s="12">
        <v>53000</v>
      </c>
      <c r="F5" s="12">
        <v>65000</v>
      </c>
      <c r="G5" s="12">
        <v>64940</v>
      </c>
      <c r="H5" s="12">
        <v>64879</v>
      </c>
      <c r="I5" s="12">
        <v>64818</v>
      </c>
      <c r="J5" s="12">
        <v>23046</v>
      </c>
      <c r="K5" s="12">
        <v>69000</v>
      </c>
      <c r="L5" s="12">
        <v>47567</v>
      </c>
      <c r="M5" s="12">
        <v>47791</v>
      </c>
      <c r="N5" s="12">
        <v>40258</v>
      </c>
      <c r="O5" s="12">
        <v>31000</v>
      </c>
      <c r="P5" s="12" t="s">
        <v>6</v>
      </c>
    </row>
    <row r="6" spans="1:18" x14ac:dyDescent="0.25">
      <c r="A6" s="14"/>
      <c r="B6" s="11" t="s">
        <v>8</v>
      </c>
      <c r="C6" s="15">
        <f t="shared" ref="C6:O6" si="0">(C4*1000*1000)/C5</f>
        <v>42.6</v>
      </c>
      <c r="D6" s="15">
        <f t="shared" si="0"/>
        <v>37.613267225166695</v>
      </c>
      <c r="E6" s="15">
        <f t="shared" si="0"/>
        <v>23.773584905660378</v>
      </c>
      <c r="F6" s="15">
        <f t="shared" si="0"/>
        <v>31.384615384615383</v>
      </c>
      <c r="G6" s="15">
        <f t="shared" si="0"/>
        <v>30.489682784108407</v>
      </c>
      <c r="H6" s="15">
        <f t="shared" si="0"/>
        <v>28.668752600995699</v>
      </c>
      <c r="I6" s="15">
        <f t="shared" si="0"/>
        <v>32.398407849671386</v>
      </c>
      <c r="J6" s="15">
        <f t="shared" si="0"/>
        <v>500</v>
      </c>
      <c r="K6" s="15">
        <f t="shared" si="0"/>
        <v>57.971014492753625</v>
      </c>
      <c r="L6" s="15">
        <f t="shared" si="0"/>
        <v>250.00525574452877</v>
      </c>
      <c r="M6" s="15">
        <f t="shared" si="0"/>
        <v>208.21912075495385</v>
      </c>
      <c r="N6" s="15">
        <f t="shared" si="0"/>
        <v>267.22638978588105</v>
      </c>
      <c r="O6" s="15">
        <f t="shared" si="0"/>
        <v>1612.9032258064517</v>
      </c>
      <c r="P6" s="15" t="s">
        <v>6</v>
      </c>
      <c r="R6" s="16" t="s">
        <v>9</v>
      </c>
    </row>
    <row r="7" spans="1:18" x14ac:dyDescent="0.25">
      <c r="A7" s="10" t="s">
        <v>10</v>
      </c>
      <c r="B7" s="11" t="s">
        <v>5</v>
      </c>
      <c r="C7" s="15" t="s">
        <v>6</v>
      </c>
      <c r="D7" s="15" t="s">
        <v>6</v>
      </c>
      <c r="E7" s="15" t="s">
        <v>6</v>
      </c>
      <c r="F7" s="15" t="s">
        <v>6</v>
      </c>
      <c r="G7" s="15" t="s">
        <v>6</v>
      </c>
      <c r="H7" s="15" t="s">
        <v>6</v>
      </c>
      <c r="I7" s="15" t="s">
        <v>6</v>
      </c>
      <c r="J7" s="15" t="s">
        <v>6</v>
      </c>
      <c r="K7" s="15" t="s">
        <v>6</v>
      </c>
      <c r="L7" s="15" t="s">
        <v>6</v>
      </c>
      <c r="M7" s="15" t="s">
        <v>6</v>
      </c>
      <c r="N7" s="15" t="s">
        <v>6</v>
      </c>
      <c r="O7" s="15" t="s">
        <v>6</v>
      </c>
      <c r="P7" s="15" t="s">
        <v>6</v>
      </c>
    </row>
    <row r="8" spans="1:18" x14ac:dyDescent="0.25">
      <c r="A8" s="13"/>
      <c r="B8" s="11" t="s">
        <v>7</v>
      </c>
      <c r="C8" s="15" t="s">
        <v>6</v>
      </c>
      <c r="D8" s="15" t="s">
        <v>6</v>
      </c>
      <c r="E8" s="15" t="s">
        <v>6</v>
      </c>
      <c r="F8" s="15" t="s">
        <v>6</v>
      </c>
      <c r="G8" s="15" t="s">
        <v>6</v>
      </c>
      <c r="H8" s="15" t="s">
        <v>6</v>
      </c>
      <c r="I8" s="15" t="s">
        <v>6</v>
      </c>
      <c r="J8" s="15" t="s">
        <v>6</v>
      </c>
      <c r="K8" s="15" t="s">
        <v>6</v>
      </c>
      <c r="L8" s="15" t="s">
        <v>6</v>
      </c>
      <c r="M8" s="15" t="s">
        <v>6</v>
      </c>
      <c r="N8" s="15" t="s">
        <v>6</v>
      </c>
      <c r="O8" s="15" t="s">
        <v>6</v>
      </c>
      <c r="P8" s="15" t="s">
        <v>6</v>
      </c>
    </row>
    <row r="9" spans="1:18" x14ac:dyDescent="0.25">
      <c r="A9" s="14"/>
      <c r="B9" s="11" t="s">
        <v>8</v>
      </c>
      <c r="C9" s="15" t="s">
        <v>6</v>
      </c>
      <c r="D9" s="15" t="s">
        <v>6</v>
      </c>
      <c r="E9" s="15" t="s">
        <v>6</v>
      </c>
      <c r="F9" s="15" t="s">
        <v>6</v>
      </c>
      <c r="G9" s="15" t="s">
        <v>6</v>
      </c>
      <c r="H9" s="15" t="s">
        <v>6</v>
      </c>
      <c r="I9" s="15" t="s">
        <v>6</v>
      </c>
      <c r="J9" s="15" t="s">
        <v>6</v>
      </c>
      <c r="K9" s="15" t="s">
        <v>6</v>
      </c>
      <c r="L9" s="15" t="s">
        <v>6</v>
      </c>
      <c r="M9" s="15" t="s">
        <v>6</v>
      </c>
      <c r="N9" s="15" t="s">
        <v>6</v>
      </c>
      <c r="O9" s="15" t="s">
        <v>6</v>
      </c>
      <c r="P9" s="15" t="s">
        <v>6</v>
      </c>
    </row>
    <row r="10" spans="1:18" x14ac:dyDescent="0.25">
      <c r="A10" s="17" t="s">
        <v>11</v>
      </c>
      <c r="B10" s="11" t="s">
        <v>5</v>
      </c>
      <c r="C10" s="15">
        <v>46.767000000000003</v>
      </c>
      <c r="D10" s="15">
        <v>34.722999999999999</v>
      </c>
      <c r="E10" s="15">
        <v>32.08</v>
      </c>
      <c r="F10" s="15">
        <v>32.049999999999997</v>
      </c>
      <c r="G10" s="15">
        <v>32.020000000000003</v>
      </c>
      <c r="H10" s="15">
        <v>31.99</v>
      </c>
      <c r="I10" s="15">
        <v>31.96</v>
      </c>
      <c r="J10" s="15">
        <v>31.93</v>
      </c>
      <c r="K10" s="15">
        <v>31.9</v>
      </c>
      <c r="L10" s="15">
        <v>31.87</v>
      </c>
      <c r="M10" s="15">
        <v>31.84</v>
      </c>
      <c r="N10" s="15">
        <v>47.8</v>
      </c>
      <c r="O10" s="15">
        <v>32.5</v>
      </c>
      <c r="P10" s="15" t="s">
        <v>6</v>
      </c>
    </row>
    <row r="11" spans="1:18" x14ac:dyDescent="0.25">
      <c r="A11" s="18"/>
      <c r="B11" s="11" t="s">
        <v>7</v>
      </c>
      <c r="C11" s="12">
        <v>114538</v>
      </c>
      <c r="D11" s="12">
        <v>99649</v>
      </c>
      <c r="E11" s="12">
        <v>82256</v>
      </c>
      <c r="F11" s="12">
        <v>82179</v>
      </c>
      <c r="G11" s="12">
        <v>82103</v>
      </c>
      <c r="H11" s="12">
        <v>82026</v>
      </c>
      <c r="I11" s="12">
        <v>81949</v>
      </c>
      <c r="J11" s="12">
        <v>81872</v>
      </c>
      <c r="K11" s="12">
        <v>81795</v>
      </c>
      <c r="L11" s="12">
        <v>81718</v>
      </c>
      <c r="M11" s="12">
        <v>81641</v>
      </c>
      <c r="N11" s="12">
        <v>85000</v>
      </c>
      <c r="O11" s="12">
        <v>86000</v>
      </c>
      <c r="P11" s="15" t="s">
        <v>6</v>
      </c>
    </row>
    <row r="12" spans="1:18" x14ac:dyDescent="0.25">
      <c r="A12" s="19"/>
      <c r="B12" s="11" t="s">
        <v>8</v>
      </c>
      <c r="C12" s="12">
        <f t="shared" ref="C12:O12" si="1">(C10*1000*1000)/C11</f>
        <v>408.30990588276381</v>
      </c>
      <c r="D12" s="12">
        <f t="shared" si="1"/>
        <v>348.4530702766711</v>
      </c>
      <c r="E12" s="12">
        <f t="shared" si="1"/>
        <v>390.00194514685859</v>
      </c>
      <c r="F12" s="12">
        <f t="shared" si="1"/>
        <v>390.0023120261867</v>
      </c>
      <c r="G12" s="12">
        <f t="shared" si="1"/>
        <v>389.99792943010613</v>
      </c>
      <c r="H12" s="12">
        <f t="shared" si="1"/>
        <v>389.99829322409965</v>
      </c>
      <c r="I12" s="12">
        <f t="shared" si="1"/>
        <v>389.99865770174131</v>
      </c>
      <c r="J12" s="12">
        <f t="shared" si="1"/>
        <v>389.99902286495995</v>
      </c>
      <c r="K12" s="12">
        <f t="shared" si="1"/>
        <v>389.99938871569168</v>
      </c>
      <c r="L12" s="12">
        <f t="shared" si="1"/>
        <v>389.99975525587996</v>
      </c>
      <c r="M12" s="12">
        <f t="shared" si="1"/>
        <v>390.00012248747566</v>
      </c>
      <c r="N12" s="12">
        <f t="shared" si="1"/>
        <v>562.35294117647061</v>
      </c>
      <c r="O12" s="12">
        <f t="shared" si="1"/>
        <v>377.90697674418607</v>
      </c>
      <c r="P12" s="15" t="s">
        <v>6</v>
      </c>
    </row>
    <row r="13" spans="1:18" x14ac:dyDescent="0.25">
      <c r="A13" s="10" t="s">
        <v>12</v>
      </c>
      <c r="B13" s="11" t="s">
        <v>5</v>
      </c>
      <c r="C13" s="20" t="s">
        <v>13</v>
      </c>
      <c r="D13" s="20" t="s">
        <v>13</v>
      </c>
      <c r="E13" s="20" t="s">
        <v>13</v>
      </c>
      <c r="F13" s="20" t="s">
        <v>13</v>
      </c>
      <c r="G13" s="20" t="s">
        <v>13</v>
      </c>
      <c r="H13" s="20" t="s">
        <v>13</v>
      </c>
      <c r="I13" s="20" t="s">
        <v>13</v>
      </c>
      <c r="J13" s="20" t="s">
        <v>13</v>
      </c>
      <c r="K13" s="20" t="s">
        <v>13</v>
      </c>
      <c r="L13" s="20" t="s">
        <v>13</v>
      </c>
      <c r="M13" s="20" t="s">
        <v>13</v>
      </c>
      <c r="N13" s="20" t="s">
        <v>13</v>
      </c>
      <c r="O13" s="20" t="s">
        <v>13</v>
      </c>
      <c r="P13" s="20" t="s">
        <v>13</v>
      </c>
    </row>
    <row r="14" spans="1:18" x14ac:dyDescent="0.25">
      <c r="A14" s="13"/>
      <c r="B14" s="11" t="s">
        <v>7</v>
      </c>
      <c r="C14" s="20" t="s">
        <v>13</v>
      </c>
      <c r="D14" s="20" t="s">
        <v>13</v>
      </c>
      <c r="E14" s="20" t="s">
        <v>13</v>
      </c>
      <c r="F14" s="20" t="s">
        <v>13</v>
      </c>
      <c r="G14" s="20" t="s">
        <v>13</v>
      </c>
      <c r="H14" s="20" t="s">
        <v>13</v>
      </c>
      <c r="I14" s="20" t="s">
        <v>13</v>
      </c>
      <c r="J14" s="20" t="s">
        <v>13</v>
      </c>
      <c r="K14" s="20" t="s">
        <v>13</v>
      </c>
      <c r="L14" s="20" t="s">
        <v>13</v>
      </c>
      <c r="M14" s="20" t="s">
        <v>13</v>
      </c>
      <c r="N14" s="20" t="s">
        <v>13</v>
      </c>
      <c r="O14" s="20" t="s">
        <v>13</v>
      </c>
      <c r="P14" s="20" t="s">
        <v>13</v>
      </c>
    </row>
    <row r="15" spans="1:18" x14ac:dyDescent="0.25">
      <c r="A15" s="14"/>
      <c r="B15" s="11" t="s">
        <v>8</v>
      </c>
      <c r="C15" s="20" t="s">
        <v>13</v>
      </c>
      <c r="D15" s="20" t="s">
        <v>13</v>
      </c>
      <c r="E15" s="20" t="s">
        <v>13</v>
      </c>
      <c r="F15" s="20" t="s">
        <v>13</v>
      </c>
      <c r="G15" s="20" t="s">
        <v>13</v>
      </c>
      <c r="H15" s="20" t="s">
        <v>13</v>
      </c>
      <c r="I15" s="20" t="s">
        <v>13</v>
      </c>
      <c r="J15" s="20" t="s">
        <v>13</v>
      </c>
      <c r="K15" s="20" t="s">
        <v>13</v>
      </c>
      <c r="L15" s="20" t="s">
        <v>13</v>
      </c>
      <c r="M15" s="20" t="s">
        <v>13</v>
      </c>
      <c r="N15" s="20" t="s">
        <v>13</v>
      </c>
      <c r="O15" s="20" t="s">
        <v>13</v>
      </c>
      <c r="P15" s="20" t="s">
        <v>13</v>
      </c>
    </row>
    <row r="16" spans="1:18" x14ac:dyDescent="0.25">
      <c r="A16" s="10" t="s">
        <v>14</v>
      </c>
      <c r="B16" s="11" t="s">
        <v>5</v>
      </c>
      <c r="C16" s="12">
        <v>58.08</v>
      </c>
      <c r="D16" s="12">
        <v>64.53</v>
      </c>
      <c r="E16" s="12">
        <v>61.52</v>
      </c>
      <c r="F16" s="12">
        <v>70.314999999999998</v>
      </c>
      <c r="G16" s="12">
        <v>67.775000000000006</v>
      </c>
      <c r="H16" s="12">
        <v>55.5</v>
      </c>
      <c r="I16" s="12">
        <v>61.634999999999998</v>
      </c>
      <c r="J16" s="12">
        <v>67</v>
      </c>
      <c r="K16" s="12">
        <v>59.555999999999997</v>
      </c>
      <c r="L16" s="12">
        <v>65</v>
      </c>
      <c r="M16" s="12">
        <v>81.25</v>
      </c>
      <c r="N16" s="12">
        <v>52.813000000000002</v>
      </c>
      <c r="O16" s="12">
        <v>72</v>
      </c>
      <c r="P16" s="15" t="s">
        <v>6</v>
      </c>
    </row>
    <row r="17" spans="1:16" x14ac:dyDescent="0.25">
      <c r="A17" s="13"/>
      <c r="B17" s="11" t="s">
        <v>7</v>
      </c>
      <c r="C17" s="12">
        <v>193200</v>
      </c>
      <c r="D17" s="12">
        <v>193355</v>
      </c>
      <c r="E17" s="12">
        <v>193510</v>
      </c>
      <c r="F17" s="12">
        <v>193670</v>
      </c>
      <c r="G17" s="12">
        <v>193770</v>
      </c>
      <c r="H17" s="12">
        <v>115020</v>
      </c>
      <c r="I17" s="12">
        <v>115100</v>
      </c>
      <c r="J17" s="12">
        <v>125000</v>
      </c>
      <c r="K17" s="12">
        <v>126940</v>
      </c>
      <c r="L17" s="12">
        <v>130000</v>
      </c>
      <c r="M17" s="12">
        <v>131985</v>
      </c>
      <c r="N17" s="12">
        <v>155966</v>
      </c>
      <c r="O17" s="12">
        <v>138000</v>
      </c>
      <c r="P17" s="15" t="s">
        <v>6</v>
      </c>
    </row>
    <row r="18" spans="1:16" x14ac:dyDescent="0.25">
      <c r="A18" s="14"/>
      <c r="B18" s="11" t="s">
        <v>8</v>
      </c>
      <c r="C18" s="12">
        <f t="shared" ref="C18:O18" si="2">(C16*1000*1000)/C17</f>
        <v>300.62111801242236</v>
      </c>
      <c r="D18" s="12">
        <f t="shared" si="2"/>
        <v>333.73846034496137</v>
      </c>
      <c r="E18" s="12">
        <f t="shared" si="2"/>
        <v>317.91638675003878</v>
      </c>
      <c r="F18" s="12">
        <f t="shared" si="2"/>
        <v>363.06604017142564</v>
      </c>
      <c r="G18" s="12">
        <f t="shared" si="2"/>
        <v>349.77034628683492</v>
      </c>
      <c r="H18" s="12">
        <f t="shared" si="2"/>
        <v>482.5247782994262</v>
      </c>
      <c r="I18" s="12">
        <f t="shared" si="2"/>
        <v>535.49087749782802</v>
      </c>
      <c r="J18" s="12">
        <f t="shared" si="2"/>
        <v>536</v>
      </c>
      <c r="K18" s="12">
        <f t="shared" si="2"/>
        <v>469.16653537104145</v>
      </c>
      <c r="L18" s="12">
        <f t="shared" si="2"/>
        <v>500</v>
      </c>
      <c r="M18" s="12">
        <f t="shared" si="2"/>
        <v>615.60025760503083</v>
      </c>
      <c r="N18" s="12">
        <f t="shared" si="2"/>
        <v>338.61867330059113</v>
      </c>
      <c r="O18" s="12">
        <f t="shared" si="2"/>
        <v>521.73913043478262</v>
      </c>
      <c r="P18" s="15" t="s">
        <v>6</v>
      </c>
    </row>
    <row r="19" spans="1:16" x14ac:dyDescent="0.25">
      <c r="A19" s="10" t="s">
        <v>15</v>
      </c>
      <c r="B19" s="11" t="s">
        <v>5</v>
      </c>
      <c r="C19" s="12">
        <v>0.98799999999999999</v>
      </c>
      <c r="D19" s="12">
        <v>2.7639999999999998</v>
      </c>
      <c r="E19" s="12">
        <v>0.51</v>
      </c>
      <c r="F19" s="12">
        <v>2.5840000000000001</v>
      </c>
      <c r="G19" s="12">
        <v>0.45500000000000002</v>
      </c>
      <c r="H19" s="12">
        <v>1.181</v>
      </c>
      <c r="I19" s="12">
        <v>2.0910000000000002</v>
      </c>
      <c r="J19" s="12">
        <v>1.403</v>
      </c>
      <c r="K19" s="12">
        <v>1.1229</v>
      </c>
      <c r="L19" s="12">
        <v>4.1740000000000004</v>
      </c>
      <c r="M19" s="12">
        <v>1.0069999999999999</v>
      </c>
      <c r="N19" s="12">
        <v>4.0149999999999997</v>
      </c>
      <c r="O19" s="12">
        <v>5.6989999999999998</v>
      </c>
      <c r="P19" s="12">
        <v>6</v>
      </c>
    </row>
    <row r="20" spans="1:16" x14ac:dyDescent="0.25">
      <c r="A20" s="13"/>
      <c r="B20" s="11" t="s">
        <v>7</v>
      </c>
      <c r="C20" s="12">
        <v>2527</v>
      </c>
      <c r="D20" s="12">
        <v>4500</v>
      </c>
      <c r="E20" s="12">
        <v>3234</v>
      </c>
      <c r="F20" s="12">
        <v>2489</v>
      </c>
      <c r="G20" s="12">
        <v>2280</v>
      </c>
      <c r="H20" s="12">
        <v>1500</v>
      </c>
      <c r="I20" s="12">
        <v>2100</v>
      </c>
      <c r="J20" s="12">
        <v>1500</v>
      </c>
      <c r="K20" s="12">
        <v>1300</v>
      </c>
      <c r="L20" s="12">
        <v>3000</v>
      </c>
      <c r="M20" s="12">
        <v>2000</v>
      </c>
      <c r="N20" s="12">
        <v>2025.021</v>
      </c>
      <c r="O20" s="12">
        <v>3564.2</v>
      </c>
      <c r="P20" s="12">
        <v>3595</v>
      </c>
    </row>
    <row r="21" spans="1:16" x14ac:dyDescent="0.25">
      <c r="A21" s="14"/>
      <c r="B21" s="11" t="s">
        <v>8</v>
      </c>
      <c r="C21" s="12">
        <f t="shared" ref="C21:P21" si="3">(C19*1000*1000)/C20</f>
        <v>390.97744360902254</v>
      </c>
      <c r="D21" s="12">
        <f t="shared" si="3"/>
        <v>614.22222222222217</v>
      </c>
      <c r="E21" s="12">
        <f t="shared" si="3"/>
        <v>157.69944341372914</v>
      </c>
      <c r="F21" s="12">
        <f t="shared" si="3"/>
        <v>1038.1679389312976</v>
      </c>
      <c r="G21" s="12">
        <f t="shared" si="3"/>
        <v>199.56140350877192</v>
      </c>
      <c r="H21" s="12">
        <f t="shared" si="3"/>
        <v>787.33333333333337</v>
      </c>
      <c r="I21" s="12">
        <f t="shared" si="3"/>
        <v>995.71428571428567</v>
      </c>
      <c r="J21" s="12">
        <f t="shared" si="3"/>
        <v>935.33333333333337</v>
      </c>
      <c r="K21" s="12">
        <f t="shared" si="3"/>
        <v>863.76923076923072</v>
      </c>
      <c r="L21" s="12">
        <f t="shared" si="3"/>
        <v>1391.3333333333333</v>
      </c>
      <c r="M21" s="12">
        <f t="shared" si="3"/>
        <v>503.49999999999994</v>
      </c>
      <c r="N21" s="12">
        <f t="shared" si="3"/>
        <v>1982.6954880961725</v>
      </c>
      <c r="O21" s="12">
        <f t="shared" si="3"/>
        <v>1598.9562875259526</v>
      </c>
      <c r="P21" s="12">
        <f t="shared" si="3"/>
        <v>1668.9847009735745</v>
      </c>
    </row>
    <row r="22" spans="1:16" x14ac:dyDescent="0.25">
      <c r="A22" s="10" t="s">
        <v>16</v>
      </c>
      <c r="B22" s="11" t="s">
        <v>5</v>
      </c>
      <c r="C22" s="15" t="s">
        <v>6</v>
      </c>
      <c r="D22" s="15" t="s">
        <v>6</v>
      </c>
      <c r="E22" s="15" t="s">
        <v>6</v>
      </c>
      <c r="F22" s="15" t="s">
        <v>6</v>
      </c>
      <c r="G22" s="15" t="s">
        <v>6</v>
      </c>
      <c r="H22" s="15" t="s">
        <v>6</v>
      </c>
      <c r="I22" s="15" t="s">
        <v>6</v>
      </c>
      <c r="J22" s="15" t="s">
        <v>6</v>
      </c>
      <c r="K22" s="15" t="s">
        <v>6</v>
      </c>
      <c r="L22" s="15" t="s">
        <v>6</v>
      </c>
      <c r="M22" s="15" t="s">
        <v>6</v>
      </c>
      <c r="N22" s="15" t="s">
        <v>6</v>
      </c>
      <c r="O22" s="15" t="s">
        <v>6</v>
      </c>
      <c r="P22" s="15" t="s">
        <v>6</v>
      </c>
    </row>
    <row r="23" spans="1:16" x14ac:dyDescent="0.25">
      <c r="A23" s="13"/>
      <c r="B23" s="11" t="s">
        <v>7</v>
      </c>
      <c r="C23" s="15" t="s">
        <v>6</v>
      </c>
      <c r="D23" s="15" t="s">
        <v>6</v>
      </c>
      <c r="E23" s="15" t="s">
        <v>6</v>
      </c>
      <c r="F23" s="15" t="s">
        <v>6</v>
      </c>
      <c r="G23" s="15" t="s">
        <v>6</v>
      </c>
      <c r="H23" s="15" t="s">
        <v>6</v>
      </c>
      <c r="I23" s="15" t="s">
        <v>6</v>
      </c>
      <c r="J23" s="15" t="s">
        <v>6</v>
      </c>
      <c r="K23" s="15" t="s">
        <v>6</v>
      </c>
      <c r="L23" s="15" t="s">
        <v>6</v>
      </c>
      <c r="M23" s="15" t="s">
        <v>6</v>
      </c>
      <c r="N23" s="15" t="s">
        <v>6</v>
      </c>
      <c r="O23" s="15" t="s">
        <v>6</v>
      </c>
      <c r="P23" s="15" t="s">
        <v>6</v>
      </c>
    </row>
    <row r="24" spans="1:16" x14ac:dyDescent="0.25">
      <c r="A24" s="14"/>
      <c r="B24" s="11" t="s">
        <v>8</v>
      </c>
      <c r="C24" s="15" t="s">
        <v>6</v>
      </c>
      <c r="D24" s="15" t="s">
        <v>6</v>
      </c>
      <c r="E24" s="15" t="s">
        <v>6</v>
      </c>
      <c r="F24" s="15" t="s">
        <v>6</v>
      </c>
      <c r="G24" s="15" t="s">
        <v>6</v>
      </c>
      <c r="H24" s="15" t="s">
        <v>6</v>
      </c>
      <c r="I24" s="15" t="s">
        <v>6</v>
      </c>
      <c r="J24" s="15" t="s">
        <v>6</v>
      </c>
      <c r="K24" s="15" t="s">
        <v>6</v>
      </c>
      <c r="L24" s="15" t="s">
        <v>6</v>
      </c>
      <c r="M24" s="15" t="s">
        <v>6</v>
      </c>
      <c r="N24" s="15" t="s">
        <v>6</v>
      </c>
      <c r="O24" s="15" t="s">
        <v>6</v>
      </c>
      <c r="P24" s="15" t="s">
        <v>6</v>
      </c>
    </row>
    <row r="25" spans="1:16" x14ac:dyDescent="0.25">
      <c r="A25" s="10" t="s">
        <v>17</v>
      </c>
      <c r="B25" s="11" t="s">
        <v>5</v>
      </c>
      <c r="C25" s="12">
        <v>0.6</v>
      </c>
      <c r="D25" s="12">
        <v>0.51800000000000002</v>
      </c>
      <c r="E25" s="12">
        <v>0.72199999999999998</v>
      </c>
      <c r="F25" s="12">
        <v>0.72799999999999998</v>
      </c>
      <c r="G25" s="12">
        <v>0.86799999999999999</v>
      </c>
      <c r="H25" s="12">
        <v>0.91800000000000004</v>
      </c>
      <c r="I25" s="12">
        <v>0.93300000000000005</v>
      </c>
      <c r="J25" s="12">
        <v>1.19</v>
      </c>
      <c r="K25" s="12">
        <v>1.0880000000000001</v>
      </c>
      <c r="L25" s="12">
        <v>1.169</v>
      </c>
      <c r="M25" s="12">
        <v>1</v>
      </c>
      <c r="N25" s="12">
        <v>0.8</v>
      </c>
      <c r="O25" s="12">
        <v>0.9</v>
      </c>
      <c r="P25" s="15" t="s">
        <v>6</v>
      </c>
    </row>
    <row r="26" spans="1:16" x14ac:dyDescent="0.25">
      <c r="A26" s="13"/>
      <c r="B26" s="11" t="s">
        <v>7</v>
      </c>
      <c r="C26" s="12">
        <v>1000</v>
      </c>
      <c r="D26" s="12">
        <v>945</v>
      </c>
      <c r="E26" s="12">
        <v>875</v>
      </c>
      <c r="F26" s="12">
        <v>874</v>
      </c>
      <c r="G26" s="12">
        <v>881</v>
      </c>
      <c r="H26" s="12">
        <v>771</v>
      </c>
      <c r="I26" s="12">
        <v>818</v>
      </c>
      <c r="J26" s="12">
        <v>794</v>
      </c>
      <c r="K26" s="12">
        <v>806</v>
      </c>
      <c r="L26" s="12">
        <v>796</v>
      </c>
      <c r="M26" s="12">
        <v>990</v>
      </c>
      <c r="N26" s="12">
        <v>950</v>
      </c>
      <c r="O26" s="12">
        <v>980</v>
      </c>
      <c r="P26" s="15" t="s">
        <v>6</v>
      </c>
    </row>
    <row r="27" spans="1:16" x14ac:dyDescent="0.25">
      <c r="A27" s="14"/>
      <c r="B27" s="11" t="s">
        <v>8</v>
      </c>
      <c r="C27" s="12">
        <f t="shared" ref="C27:O27" si="4">(C25*1000*1000)/C26</f>
        <v>600</v>
      </c>
      <c r="D27" s="12">
        <f t="shared" si="4"/>
        <v>548.14814814814815</v>
      </c>
      <c r="E27" s="12">
        <f t="shared" si="4"/>
        <v>825.14285714285711</v>
      </c>
      <c r="F27" s="12">
        <f t="shared" si="4"/>
        <v>832.95194508009149</v>
      </c>
      <c r="G27" s="12">
        <f t="shared" si="4"/>
        <v>985.24404086265611</v>
      </c>
      <c r="H27" s="12">
        <f t="shared" si="4"/>
        <v>1190.6614785992217</v>
      </c>
      <c r="I27" s="12">
        <f t="shared" si="4"/>
        <v>1140.5867970660147</v>
      </c>
      <c r="J27" s="12">
        <f t="shared" si="4"/>
        <v>1498.7405541561714</v>
      </c>
      <c r="K27" s="12">
        <f t="shared" si="4"/>
        <v>1349.8759305210917</v>
      </c>
      <c r="L27" s="12">
        <f t="shared" si="4"/>
        <v>1468.5929648241206</v>
      </c>
      <c r="M27" s="12">
        <f t="shared" si="4"/>
        <v>1010.10101010101</v>
      </c>
      <c r="N27" s="12">
        <f t="shared" si="4"/>
        <v>842.10526315789468</v>
      </c>
      <c r="O27" s="12">
        <f t="shared" si="4"/>
        <v>918.36734693877554</v>
      </c>
      <c r="P27" s="15" t="s">
        <v>6</v>
      </c>
    </row>
    <row r="28" spans="1:16" x14ac:dyDescent="0.25">
      <c r="A28" s="10" t="s">
        <v>18</v>
      </c>
      <c r="B28" s="11" t="s">
        <v>5</v>
      </c>
      <c r="C28" s="15" t="s">
        <v>13</v>
      </c>
      <c r="D28" s="15" t="s">
        <v>13</v>
      </c>
      <c r="E28" s="15" t="s">
        <v>13</v>
      </c>
      <c r="F28" s="15" t="s">
        <v>13</v>
      </c>
      <c r="G28" s="15" t="s">
        <v>13</v>
      </c>
      <c r="H28" s="15" t="s">
        <v>13</v>
      </c>
      <c r="I28" s="15" t="s">
        <v>13</v>
      </c>
      <c r="J28" s="15" t="s">
        <v>13</v>
      </c>
      <c r="K28" s="15" t="s">
        <v>13</v>
      </c>
      <c r="L28" s="15" t="s">
        <v>13</v>
      </c>
      <c r="M28" s="15" t="s">
        <v>13</v>
      </c>
      <c r="N28" s="15" t="s">
        <v>13</v>
      </c>
      <c r="O28" s="15" t="s">
        <v>13</v>
      </c>
      <c r="P28" s="15" t="s">
        <v>13</v>
      </c>
    </row>
    <row r="29" spans="1:16" x14ac:dyDescent="0.25">
      <c r="A29" s="13"/>
      <c r="B29" s="11" t="s">
        <v>7</v>
      </c>
      <c r="C29" s="15" t="s">
        <v>13</v>
      </c>
      <c r="D29" s="15" t="s">
        <v>13</v>
      </c>
      <c r="E29" s="15" t="s">
        <v>13</v>
      </c>
      <c r="F29" s="15" t="s">
        <v>13</v>
      </c>
      <c r="G29" s="15" t="s">
        <v>13</v>
      </c>
      <c r="H29" s="15" t="s">
        <v>13</v>
      </c>
      <c r="I29" s="15" t="s">
        <v>13</v>
      </c>
      <c r="J29" s="15" t="s">
        <v>13</v>
      </c>
      <c r="K29" s="15" t="s">
        <v>13</v>
      </c>
      <c r="L29" s="15" t="s">
        <v>13</v>
      </c>
      <c r="M29" s="15" t="s">
        <v>13</v>
      </c>
      <c r="N29" s="15" t="s">
        <v>13</v>
      </c>
      <c r="O29" s="15" t="s">
        <v>13</v>
      </c>
      <c r="P29" s="15" t="s">
        <v>13</v>
      </c>
    </row>
    <row r="30" spans="1:16" x14ac:dyDescent="0.25">
      <c r="A30" s="14"/>
      <c r="B30" s="11" t="s">
        <v>8</v>
      </c>
      <c r="C30" s="15" t="s">
        <v>13</v>
      </c>
      <c r="D30" s="15" t="s">
        <v>13</v>
      </c>
      <c r="E30" s="15" t="s">
        <v>13</v>
      </c>
      <c r="F30" s="15" t="s">
        <v>13</v>
      </c>
      <c r="G30" s="15" t="s">
        <v>13</v>
      </c>
      <c r="H30" s="15" t="s">
        <v>13</v>
      </c>
      <c r="I30" s="15" t="s">
        <v>13</v>
      </c>
      <c r="J30" s="15" t="s">
        <v>13</v>
      </c>
      <c r="K30" s="15" t="s">
        <v>13</v>
      </c>
      <c r="L30" s="15" t="s">
        <v>13</v>
      </c>
      <c r="M30" s="15" t="s">
        <v>13</v>
      </c>
      <c r="N30" s="15" t="s">
        <v>13</v>
      </c>
      <c r="O30" s="15" t="s">
        <v>13</v>
      </c>
      <c r="P30" s="15" t="s">
        <v>13</v>
      </c>
    </row>
    <row r="31" spans="1:16" x14ac:dyDescent="0.25">
      <c r="A31" s="10" t="s">
        <v>19</v>
      </c>
      <c r="B31" s="11" t="s">
        <v>5</v>
      </c>
      <c r="C31" s="12" t="s">
        <v>13</v>
      </c>
      <c r="D31" s="12" t="s">
        <v>13</v>
      </c>
      <c r="E31" s="12" t="s">
        <v>13</v>
      </c>
      <c r="F31" s="12" t="s">
        <v>13</v>
      </c>
      <c r="G31" s="12" t="s">
        <v>13</v>
      </c>
      <c r="H31" s="12" t="s">
        <v>13</v>
      </c>
      <c r="I31" s="12" t="s">
        <v>13</v>
      </c>
      <c r="J31" s="12" t="s">
        <v>13</v>
      </c>
      <c r="K31" s="12" t="s">
        <v>13</v>
      </c>
      <c r="L31" s="12" t="s">
        <v>13</v>
      </c>
      <c r="M31" s="12" t="s">
        <v>13</v>
      </c>
      <c r="N31" s="12" t="s">
        <v>13</v>
      </c>
      <c r="O31" s="12" t="s">
        <v>13</v>
      </c>
      <c r="P31" s="12" t="s">
        <v>13</v>
      </c>
    </row>
    <row r="32" spans="1:16" x14ac:dyDescent="0.25">
      <c r="A32" s="13"/>
      <c r="B32" s="11" t="s">
        <v>7</v>
      </c>
      <c r="C32" s="12" t="s">
        <v>13</v>
      </c>
      <c r="D32" s="12" t="s">
        <v>13</v>
      </c>
      <c r="E32" s="12" t="s">
        <v>13</v>
      </c>
      <c r="F32" s="12" t="s">
        <v>13</v>
      </c>
      <c r="G32" s="12" t="s">
        <v>13</v>
      </c>
      <c r="H32" s="12" t="s">
        <v>13</v>
      </c>
      <c r="I32" s="12" t="s">
        <v>13</v>
      </c>
      <c r="J32" s="12" t="s">
        <v>13</v>
      </c>
      <c r="K32" s="12" t="s">
        <v>13</v>
      </c>
      <c r="L32" s="12" t="s">
        <v>13</v>
      </c>
      <c r="M32" s="12" t="s">
        <v>13</v>
      </c>
      <c r="N32" s="12" t="s">
        <v>13</v>
      </c>
      <c r="O32" s="12" t="s">
        <v>13</v>
      </c>
      <c r="P32" s="12" t="s">
        <v>13</v>
      </c>
    </row>
    <row r="33" spans="1:17" x14ac:dyDescent="0.25">
      <c r="A33" s="14"/>
      <c r="B33" s="11" t="s">
        <v>8</v>
      </c>
      <c r="C33" s="12" t="s">
        <v>13</v>
      </c>
      <c r="D33" s="12" t="s">
        <v>13</v>
      </c>
      <c r="E33" s="12" t="s">
        <v>13</v>
      </c>
      <c r="F33" s="12" t="s">
        <v>13</v>
      </c>
      <c r="G33" s="12" t="s">
        <v>13</v>
      </c>
      <c r="H33" s="12" t="s">
        <v>13</v>
      </c>
      <c r="I33" s="12" t="s">
        <v>13</v>
      </c>
      <c r="J33" s="12" t="s">
        <v>13</v>
      </c>
      <c r="K33" s="12" t="s">
        <v>13</v>
      </c>
      <c r="L33" s="12" t="s">
        <v>13</v>
      </c>
      <c r="M33" s="12" t="s">
        <v>13</v>
      </c>
      <c r="N33" s="12" t="s">
        <v>13</v>
      </c>
      <c r="O33" s="12" t="s">
        <v>13</v>
      </c>
      <c r="P33" s="12" t="s">
        <v>13</v>
      </c>
    </row>
    <row r="34" spans="1:17" x14ac:dyDescent="0.25">
      <c r="A34" s="10" t="s">
        <v>20</v>
      </c>
      <c r="B34" s="11" t="s">
        <v>5</v>
      </c>
      <c r="C34" s="15" t="s">
        <v>6</v>
      </c>
      <c r="D34" s="15" t="s">
        <v>6</v>
      </c>
      <c r="E34" s="15" t="s">
        <v>6</v>
      </c>
      <c r="F34" s="15" t="s">
        <v>6</v>
      </c>
      <c r="G34" s="15" t="s">
        <v>6</v>
      </c>
      <c r="H34" s="15" t="s">
        <v>6</v>
      </c>
      <c r="I34" s="15" t="s">
        <v>6</v>
      </c>
      <c r="J34" s="15" t="s">
        <v>6</v>
      </c>
      <c r="K34" s="15" t="s">
        <v>6</v>
      </c>
      <c r="L34" s="15" t="s">
        <v>6</v>
      </c>
      <c r="M34" s="15" t="s">
        <v>6</v>
      </c>
      <c r="N34" s="15" t="s">
        <v>6</v>
      </c>
      <c r="O34" s="15" t="s">
        <v>6</v>
      </c>
      <c r="P34" s="15" t="s">
        <v>6</v>
      </c>
    </row>
    <row r="35" spans="1:17" x14ac:dyDescent="0.25">
      <c r="A35" s="13"/>
      <c r="B35" s="11" t="s">
        <v>7</v>
      </c>
      <c r="C35" s="15" t="s">
        <v>6</v>
      </c>
      <c r="D35" s="15" t="s">
        <v>6</v>
      </c>
      <c r="E35" s="15" t="s">
        <v>6</v>
      </c>
      <c r="F35" s="15" t="s">
        <v>6</v>
      </c>
      <c r="G35" s="15" t="s">
        <v>6</v>
      </c>
      <c r="H35" s="15" t="s">
        <v>6</v>
      </c>
      <c r="I35" s="15" t="s">
        <v>6</v>
      </c>
      <c r="J35" s="15" t="s">
        <v>6</v>
      </c>
      <c r="K35" s="15" t="s">
        <v>6</v>
      </c>
      <c r="L35" s="15" t="s">
        <v>6</v>
      </c>
      <c r="M35" s="15" t="s">
        <v>6</v>
      </c>
      <c r="N35" s="15" t="s">
        <v>6</v>
      </c>
      <c r="O35" s="15" t="s">
        <v>6</v>
      </c>
      <c r="P35" s="15" t="s">
        <v>6</v>
      </c>
    </row>
    <row r="36" spans="1:17" x14ac:dyDescent="0.25">
      <c r="A36" s="14"/>
      <c r="B36" s="11" t="s">
        <v>8</v>
      </c>
      <c r="C36" s="15" t="s">
        <v>6</v>
      </c>
      <c r="D36" s="15" t="s">
        <v>6</v>
      </c>
      <c r="E36" s="15" t="s">
        <v>6</v>
      </c>
      <c r="F36" s="15" t="s">
        <v>6</v>
      </c>
      <c r="G36" s="15" t="s">
        <v>6</v>
      </c>
      <c r="H36" s="15" t="s">
        <v>6</v>
      </c>
      <c r="I36" s="15" t="s">
        <v>6</v>
      </c>
      <c r="J36" s="15" t="s">
        <v>6</v>
      </c>
      <c r="K36" s="15" t="s">
        <v>6</v>
      </c>
      <c r="L36" s="15" t="s">
        <v>6</v>
      </c>
      <c r="M36" s="15" t="s">
        <v>6</v>
      </c>
      <c r="N36" s="15" t="s">
        <v>6</v>
      </c>
      <c r="O36" s="15" t="s">
        <v>6</v>
      </c>
      <c r="P36" s="15" t="s">
        <v>6</v>
      </c>
    </row>
    <row r="37" spans="1:17" x14ac:dyDescent="0.25">
      <c r="A37" s="10" t="s">
        <v>21</v>
      </c>
      <c r="B37" s="11" t="s">
        <v>5</v>
      </c>
      <c r="C37" s="15" t="s">
        <v>6</v>
      </c>
      <c r="D37" s="15" t="s">
        <v>6</v>
      </c>
      <c r="E37" s="15" t="s">
        <v>6</v>
      </c>
      <c r="F37" s="15" t="s">
        <v>6</v>
      </c>
      <c r="G37" s="15" t="s">
        <v>6</v>
      </c>
      <c r="H37" s="15" t="s">
        <v>6</v>
      </c>
      <c r="I37" s="15" t="s">
        <v>6</v>
      </c>
      <c r="J37" s="15" t="s">
        <v>6</v>
      </c>
      <c r="K37" s="15" t="s">
        <v>6</v>
      </c>
      <c r="L37" s="15" t="s">
        <v>6</v>
      </c>
      <c r="M37" s="15" t="s">
        <v>6</v>
      </c>
      <c r="N37" s="15" t="s">
        <v>6</v>
      </c>
      <c r="O37" s="15" t="s">
        <v>6</v>
      </c>
      <c r="P37" s="12" t="s">
        <v>6</v>
      </c>
    </row>
    <row r="38" spans="1:17" x14ac:dyDescent="0.25">
      <c r="A38" s="13"/>
      <c r="B38" s="11" t="s">
        <v>7</v>
      </c>
      <c r="C38" s="15" t="s">
        <v>6</v>
      </c>
      <c r="D38" s="15" t="s">
        <v>6</v>
      </c>
      <c r="E38" s="15" t="s">
        <v>6</v>
      </c>
      <c r="F38" s="15" t="s">
        <v>6</v>
      </c>
      <c r="G38" s="15" t="s">
        <v>6</v>
      </c>
      <c r="H38" s="15" t="s">
        <v>6</v>
      </c>
      <c r="I38" s="15" t="s">
        <v>6</v>
      </c>
      <c r="J38" s="15" t="s">
        <v>6</v>
      </c>
      <c r="K38" s="15" t="s">
        <v>6</v>
      </c>
      <c r="L38" s="15" t="s">
        <v>6</v>
      </c>
      <c r="M38" s="15" t="s">
        <v>6</v>
      </c>
      <c r="N38" s="15" t="s">
        <v>6</v>
      </c>
      <c r="O38" s="15" t="s">
        <v>6</v>
      </c>
      <c r="P38" s="12" t="s">
        <v>6</v>
      </c>
    </row>
    <row r="39" spans="1:17" x14ac:dyDescent="0.25">
      <c r="A39" s="14"/>
      <c r="B39" s="11" t="s">
        <v>8</v>
      </c>
      <c r="C39" s="15" t="s">
        <v>6</v>
      </c>
      <c r="D39" s="15" t="s">
        <v>6</v>
      </c>
      <c r="E39" s="15" t="s">
        <v>6</v>
      </c>
      <c r="F39" s="15" t="s">
        <v>6</v>
      </c>
      <c r="G39" s="15" t="s">
        <v>6</v>
      </c>
      <c r="H39" s="15" t="s">
        <v>6</v>
      </c>
      <c r="I39" s="15" t="s">
        <v>6</v>
      </c>
      <c r="J39" s="15" t="s">
        <v>6</v>
      </c>
      <c r="K39" s="15" t="s">
        <v>6</v>
      </c>
      <c r="L39" s="15" t="s">
        <v>6</v>
      </c>
      <c r="M39" s="15" t="s">
        <v>6</v>
      </c>
      <c r="N39" s="15" t="s">
        <v>6</v>
      </c>
      <c r="O39" s="15" t="s">
        <v>6</v>
      </c>
      <c r="P39" s="12" t="s">
        <v>6</v>
      </c>
    </row>
    <row r="40" spans="1:17" x14ac:dyDescent="0.25">
      <c r="A40" s="17" t="s">
        <v>22</v>
      </c>
      <c r="B40" s="11" t="s">
        <v>5</v>
      </c>
      <c r="C40" s="12" t="s">
        <v>6</v>
      </c>
      <c r="D40" s="12" t="s">
        <v>6</v>
      </c>
      <c r="E40" s="12">
        <v>44</v>
      </c>
      <c r="F40" s="12">
        <v>46.204999999999998</v>
      </c>
      <c r="G40" s="12">
        <v>51.97</v>
      </c>
      <c r="H40" s="12">
        <v>34.334000000000003</v>
      </c>
      <c r="I40" s="12">
        <v>45.533999999999999</v>
      </c>
      <c r="J40" s="12">
        <v>33.707999999999998</v>
      </c>
      <c r="K40" s="12">
        <v>58.052</v>
      </c>
      <c r="L40" s="12">
        <v>40</v>
      </c>
      <c r="M40" s="12">
        <v>60.575000000000003</v>
      </c>
      <c r="N40" s="12">
        <v>33.219000000000001</v>
      </c>
      <c r="O40" s="12">
        <v>65.555999999999997</v>
      </c>
      <c r="P40" s="12">
        <v>48</v>
      </c>
    </row>
    <row r="41" spans="1:17" x14ac:dyDescent="0.25">
      <c r="A41" s="18"/>
      <c r="B41" s="11" t="s">
        <v>7</v>
      </c>
      <c r="C41" s="12" t="s">
        <v>6</v>
      </c>
      <c r="D41" s="12" t="s">
        <v>6</v>
      </c>
      <c r="E41" s="12">
        <v>66360.655737704918</v>
      </c>
      <c r="F41" s="12">
        <v>103691.59459016394</v>
      </c>
      <c r="G41" s="12">
        <v>161130.63249276558</v>
      </c>
      <c r="H41" s="12">
        <v>107205.23289368859</v>
      </c>
      <c r="I41" s="12">
        <v>100000</v>
      </c>
      <c r="J41" s="12">
        <v>120000.00000000001</v>
      </c>
      <c r="K41" s="12">
        <v>91224.57142857142</v>
      </c>
      <c r="L41" s="12">
        <v>85714.28571428571</v>
      </c>
      <c r="M41" s="12">
        <v>151361.81909045478</v>
      </c>
      <c r="N41" s="12">
        <v>63892.352488650431</v>
      </c>
      <c r="O41" s="12">
        <v>69338.753623188401</v>
      </c>
      <c r="P41" s="12">
        <f>P40*1000*1000/P42</f>
        <v>50769.726247987113</v>
      </c>
      <c r="Q41" t="s">
        <v>1</v>
      </c>
    </row>
    <row r="42" spans="1:17" x14ac:dyDescent="0.25">
      <c r="A42" s="19"/>
      <c r="B42" s="11" t="s">
        <v>8</v>
      </c>
      <c r="C42" s="12" t="s">
        <v>6</v>
      </c>
      <c r="D42" s="12" t="s">
        <v>6</v>
      </c>
      <c r="E42" s="12">
        <f t="shared" ref="E42:O42" si="5">(E40*1000*1000)/E41</f>
        <v>663.04347826086962</v>
      </c>
      <c r="F42" s="12">
        <f t="shared" si="5"/>
        <v>445.60024544538112</v>
      </c>
      <c r="G42" s="12">
        <f t="shared" si="5"/>
        <v>322.53333333333336</v>
      </c>
      <c r="H42" s="12">
        <f t="shared" si="5"/>
        <v>320.26421727051087</v>
      </c>
      <c r="I42" s="12">
        <f t="shared" si="5"/>
        <v>455.34</v>
      </c>
      <c r="J42" s="12">
        <f t="shared" si="5"/>
        <v>280.89999999999998</v>
      </c>
      <c r="K42" s="12">
        <f t="shared" si="5"/>
        <v>636.36363636363637</v>
      </c>
      <c r="L42" s="12">
        <f t="shared" si="5"/>
        <v>466.66666666666669</v>
      </c>
      <c r="M42" s="12">
        <f t="shared" si="5"/>
        <v>400.2</v>
      </c>
      <c r="N42" s="12">
        <f t="shared" si="5"/>
        <v>519.92137878943936</v>
      </c>
      <c r="O42" s="12">
        <f t="shared" si="5"/>
        <v>945.44531844709468</v>
      </c>
      <c r="P42" s="12">
        <v>945.44531844709468</v>
      </c>
    </row>
    <row r="43" spans="1:17" x14ac:dyDescent="0.25">
      <c r="A43" s="10" t="s">
        <v>23</v>
      </c>
      <c r="B43" s="11" t="s">
        <v>5</v>
      </c>
      <c r="C43" s="12">
        <v>5.4</v>
      </c>
      <c r="D43" s="12">
        <v>5.76</v>
      </c>
      <c r="E43" s="12">
        <v>6.48</v>
      </c>
      <c r="F43" s="12">
        <v>6.06</v>
      </c>
      <c r="G43" s="12">
        <v>5</v>
      </c>
      <c r="H43" s="12">
        <v>4.5</v>
      </c>
      <c r="I43" s="12">
        <v>5.0330000000000004</v>
      </c>
      <c r="J43" s="12">
        <v>5.0999999999999996</v>
      </c>
      <c r="K43" s="12">
        <v>5.8689999999999998</v>
      </c>
      <c r="L43" s="12">
        <v>6.3079999999999998</v>
      </c>
      <c r="M43" s="12">
        <v>6.5</v>
      </c>
      <c r="N43" s="12">
        <v>6</v>
      </c>
      <c r="O43" s="12">
        <v>6.5</v>
      </c>
      <c r="P43" s="15" t="s">
        <v>6</v>
      </c>
    </row>
    <row r="44" spans="1:17" x14ac:dyDescent="0.25">
      <c r="A44" s="13"/>
      <c r="B44" s="11" t="s">
        <v>7</v>
      </c>
      <c r="C44" s="12">
        <v>5500</v>
      </c>
      <c r="D44" s="12">
        <v>5900</v>
      </c>
      <c r="E44" s="12">
        <v>7000</v>
      </c>
      <c r="F44" s="12">
        <v>6989</v>
      </c>
      <c r="G44" s="12">
        <v>5500</v>
      </c>
      <c r="H44" s="12">
        <v>5000</v>
      </c>
      <c r="I44" s="12">
        <v>5306</v>
      </c>
      <c r="J44" s="12">
        <v>5600</v>
      </c>
      <c r="K44" s="12">
        <v>6400</v>
      </c>
      <c r="L44" s="12">
        <v>6900</v>
      </c>
      <c r="M44" s="12">
        <v>7100</v>
      </c>
      <c r="N44" s="12">
        <v>6800</v>
      </c>
      <c r="O44" s="12">
        <v>7000</v>
      </c>
      <c r="P44" s="15" t="s">
        <v>6</v>
      </c>
    </row>
    <row r="45" spans="1:17" x14ac:dyDescent="0.25">
      <c r="A45" s="14"/>
      <c r="B45" s="11" t="s">
        <v>8</v>
      </c>
      <c r="C45" s="12">
        <v>981.81818181818187</v>
      </c>
      <c r="D45" s="12">
        <v>976.27118644067798</v>
      </c>
      <c r="E45" s="12">
        <v>925.71428571428567</v>
      </c>
      <c r="F45" s="12">
        <v>867.07683502647012</v>
      </c>
      <c r="G45" s="12">
        <v>909.09090909090912</v>
      </c>
      <c r="H45" s="12">
        <v>900</v>
      </c>
      <c r="I45" s="12">
        <v>948.5488126649077</v>
      </c>
      <c r="J45" s="12">
        <v>910.71428571428567</v>
      </c>
      <c r="K45" s="12">
        <v>917.03125</v>
      </c>
      <c r="L45" s="12">
        <v>914.20289855072463</v>
      </c>
      <c r="M45" s="12">
        <v>915.49295774647885</v>
      </c>
      <c r="N45" s="12">
        <f>(N43*1000*1000)/N44</f>
        <v>882.35294117647061</v>
      </c>
      <c r="O45" s="12">
        <v>9285.7099999999991</v>
      </c>
      <c r="P45" s="15" t="s">
        <v>6</v>
      </c>
    </row>
    <row r="46" spans="1:17" x14ac:dyDescent="0.25">
      <c r="A46" s="10" t="s">
        <v>24</v>
      </c>
      <c r="B46" s="11" t="s">
        <v>5</v>
      </c>
      <c r="C46" s="12">
        <v>9.1</v>
      </c>
      <c r="D46" s="12">
        <v>7.5179999999999998</v>
      </c>
      <c r="E46" s="12">
        <v>8.0500000000000007</v>
      </c>
      <c r="F46" s="12">
        <v>10</v>
      </c>
      <c r="G46" s="12">
        <v>5.8</v>
      </c>
      <c r="H46" s="12">
        <v>3.96</v>
      </c>
      <c r="I46" s="12">
        <v>2.7</v>
      </c>
      <c r="J46" s="12">
        <v>1.86</v>
      </c>
      <c r="K46" s="12">
        <v>1.44</v>
      </c>
      <c r="L46" s="12">
        <v>1.38</v>
      </c>
      <c r="M46" s="12">
        <v>2.1</v>
      </c>
      <c r="N46" s="12">
        <v>2.7970000000000002</v>
      </c>
      <c r="O46" s="12">
        <v>2.7970000000000002</v>
      </c>
      <c r="P46" s="15" t="s">
        <v>6</v>
      </c>
    </row>
    <row r="47" spans="1:17" x14ac:dyDescent="0.25">
      <c r="A47" s="13"/>
      <c r="B47" s="11" t="s">
        <v>7</v>
      </c>
      <c r="C47" s="12">
        <v>6500</v>
      </c>
      <c r="D47" s="12">
        <v>5500</v>
      </c>
      <c r="E47" s="12">
        <v>5800</v>
      </c>
      <c r="F47" s="12">
        <v>7000</v>
      </c>
      <c r="G47" s="12">
        <v>4500</v>
      </c>
      <c r="H47" s="12">
        <v>3600</v>
      </c>
      <c r="I47" s="12">
        <v>3750</v>
      </c>
      <c r="J47" s="12">
        <v>3800</v>
      </c>
      <c r="K47" s="12">
        <v>3859</v>
      </c>
      <c r="L47" s="12">
        <v>3810</v>
      </c>
      <c r="M47" s="12">
        <v>4600</v>
      </c>
      <c r="N47" s="12">
        <v>5397</v>
      </c>
      <c r="O47" s="12">
        <v>5397</v>
      </c>
      <c r="P47" s="15" t="s">
        <v>6</v>
      </c>
    </row>
    <row r="48" spans="1:17" x14ac:dyDescent="0.25">
      <c r="A48" s="14"/>
      <c r="B48" s="11" t="s">
        <v>8</v>
      </c>
      <c r="C48" s="12">
        <v>1400</v>
      </c>
      <c r="D48" s="12">
        <v>1366.909090909091</v>
      </c>
      <c r="E48" s="12">
        <v>1387.9310344827588</v>
      </c>
      <c r="F48" s="12">
        <v>1428.5714285714287</v>
      </c>
      <c r="G48" s="12">
        <v>1288.8888888888889</v>
      </c>
      <c r="H48" s="12">
        <v>1100</v>
      </c>
      <c r="I48" s="12">
        <v>720</v>
      </c>
      <c r="J48" s="12">
        <v>489.4736842105263</v>
      </c>
      <c r="K48" s="12">
        <v>373.15366675304483</v>
      </c>
      <c r="L48" s="12">
        <v>362.20472440944883</v>
      </c>
      <c r="M48" s="12">
        <v>456.52173913043481</v>
      </c>
      <c r="N48" s="12">
        <f>(N46*1000*1000)/N47</f>
        <v>518.2508801185844</v>
      </c>
      <c r="O48" s="12">
        <v>5182.51</v>
      </c>
      <c r="P48" s="15" t="s">
        <v>6</v>
      </c>
    </row>
    <row r="49" spans="1:16" x14ac:dyDescent="0.25">
      <c r="A49" s="10" t="s">
        <v>25</v>
      </c>
      <c r="B49" s="11" t="s">
        <v>5</v>
      </c>
      <c r="C49" s="12">
        <f>C46+C43+C25+C19+C16+C10+C4</f>
        <v>125.19500000000001</v>
      </c>
      <c r="D49" s="12">
        <f>D46+D43+D25+D19+D16+D10+D4</f>
        <v>119.113</v>
      </c>
      <c r="E49" s="12">
        <f t="shared" ref="E49:O49" si="6">E46+E43+E53+E25+E19+E16+E10+E4</f>
        <v>110.62200000000001</v>
      </c>
      <c r="F49" s="12">
        <f t="shared" si="6"/>
        <v>123.777</v>
      </c>
      <c r="G49" s="12">
        <f t="shared" si="6"/>
        <v>113.89800000000001</v>
      </c>
      <c r="H49" s="12">
        <f t="shared" si="6"/>
        <v>99.908999999999992</v>
      </c>
      <c r="I49" s="12">
        <f t="shared" si="6"/>
        <v>106.452</v>
      </c>
      <c r="J49" s="12">
        <f t="shared" si="6"/>
        <v>120.006</v>
      </c>
      <c r="K49" s="12">
        <f t="shared" si="6"/>
        <v>104.9759</v>
      </c>
      <c r="L49" s="12">
        <f t="shared" si="6"/>
        <v>121.79300000000001</v>
      </c>
      <c r="M49" s="12">
        <f t="shared" si="6"/>
        <v>133.648</v>
      </c>
      <c r="N49" s="12">
        <f t="shared" si="6"/>
        <v>124.983</v>
      </c>
      <c r="O49" s="12">
        <f t="shared" si="6"/>
        <v>170.39600000000002</v>
      </c>
      <c r="P49" s="12">
        <f>P40+P19</f>
        <v>54</v>
      </c>
    </row>
    <row r="50" spans="1:16" x14ac:dyDescent="0.25">
      <c r="A50" s="13"/>
      <c r="B50" s="11" t="s">
        <v>7</v>
      </c>
      <c r="C50" s="12">
        <f>C47+C44+C26+C20+C17+C11+C5</f>
        <v>423265</v>
      </c>
      <c r="D50" s="12">
        <f>D47+D44+D26+D20+D17+D11+D5</f>
        <v>397584</v>
      </c>
      <c r="E50" s="12">
        <f t="shared" ref="E50:M50" si="7">E47+E44+E41+E26+E20+E17+E11+E5</f>
        <v>412035.65573770495</v>
      </c>
      <c r="F50" s="12">
        <f t="shared" si="7"/>
        <v>461892.59459016391</v>
      </c>
      <c r="G50" s="12">
        <f t="shared" si="7"/>
        <v>515104.63249276555</v>
      </c>
      <c r="H50" s="12">
        <f t="shared" si="7"/>
        <v>380001.2328936886</v>
      </c>
      <c r="I50" s="12">
        <f t="shared" si="7"/>
        <v>373841</v>
      </c>
      <c r="J50" s="12">
        <f t="shared" si="7"/>
        <v>361612</v>
      </c>
      <c r="K50" s="12">
        <f t="shared" si="7"/>
        <v>381324.57142857142</v>
      </c>
      <c r="L50" s="12">
        <f t="shared" si="7"/>
        <v>359505.28571428568</v>
      </c>
      <c r="M50" s="12">
        <f t="shared" si="7"/>
        <v>427468.81909045478</v>
      </c>
      <c r="N50" s="12">
        <f>N47+N44+N41+N26+N20+N11+N5</f>
        <v>204322.37348865042</v>
      </c>
      <c r="O50" s="12">
        <f>O47+O44+O41+O26+O20+O17+O11+O5</f>
        <v>341279.95362318843</v>
      </c>
      <c r="P50" s="12">
        <f>P41+P20</f>
        <v>54364.726247987113</v>
      </c>
    </row>
    <row r="51" spans="1:16" x14ac:dyDescent="0.25">
      <c r="A51" s="14"/>
      <c r="B51" s="11" t="s">
        <v>8</v>
      </c>
      <c r="C51" s="12">
        <f t="shared" ref="C51:O51" si="8">(C49*1000*1000)/C50</f>
        <v>295.7839651282294</v>
      </c>
      <c r="D51" s="12">
        <f t="shared" si="8"/>
        <v>299.59203589681675</v>
      </c>
      <c r="E51" s="12">
        <f t="shared" si="8"/>
        <v>268.47676520116534</v>
      </c>
      <c r="F51" s="12">
        <f t="shared" si="8"/>
        <v>267.97788371088092</v>
      </c>
      <c r="G51" s="12">
        <f t="shared" si="8"/>
        <v>221.11624088645652</v>
      </c>
      <c r="H51" s="12">
        <f t="shared" si="8"/>
        <v>262.91756802786773</v>
      </c>
      <c r="I51" s="12">
        <f t="shared" si="8"/>
        <v>284.75207374258042</v>
      </c>
      <c r="J51" s="12">
        <f t="shared" si="8"/>
        <v>331.86398681459684</v>
      </c>
      <c r="K51" s="12">
        <f t="shared" si="8"/>
        <v>275.29277645740115</v>
      </c>
      <c r="L51" s="12">
        <f t="shared" si="8"/>
        <v>338.77944174872061</v>
      </c>
      <c r="M51" s="12">
        <f t="shared" si="8"/>
        <v>312.64970456645011</v>
      </c>
      <c r="N51" s="12">
        <f t="shared" si="8"/>
        <v>611.69512602075599</v>
      </c>
      <c r="O51" s="12">
        <f t="shared" si="8"/>
        <v>499.28511238646161</v>
      </c>
      <c r="P51" s="12">
        <f>(P49*1000*1000)/P50</f>
        <v>993.29112324922971</v>
      </c>
    </row>
    <row r="52" spans="1:16" x14ac:dyDescent="0.25">
      <c r="A52" s="2"/>
      <c r="B52" s="2"/>
      <c r="C52" s="3"/>
      <c r="D52" s="3"/>
      <c r="E52" s="3"/>
      <c r="F52" s="3"/>
      <c r="G52" s="3"/>
      <c r="H52" s="3"/>
      <c r="I52" s="3"/>
      <c r="J52" s="3"/>
      <c r="K52" s="3"/>
      <c r="L52" s="3"/>
      <c r="M52" s="2"/>
      <c r="P52" s="2"/>
    </row>
    <row r="53" spans="1:16" x14ac:dyDescent="0.25">
      <c r="B53" s="2"/>
      <c r="C53" s="21"/>
      <c r="D53" s="21"/>
      <c r="E53" s="22"/>
      <c r="F53" s="22"/>
      <c r="G53" s="22"/>
      <c r="H53" s="22"/>
      <c r="I53" s="22"/>
      <c r="J53" s="22"/>
      <c r="K53" s="22"/>
      <c r="L53" s="22"/>
      <c r="M53" s="22"/>
      <c r="N53" s="23"/>
      <c r="O53" s="23"/>
      <c r="P53" s="24"/>
    </row>
    <row r="54" spans="1:16" ht="15" customHeight="1" x14ac:dyDescent="0.25">
      <c r="A54" s="25" t="s">
        <v>26</v>
      </c>
      <c r="B54" s="26"/>
      <c r="C54" s="27" t="s">
        <v>27</v>
      </c>
      <c r="D54" s="27"/>
      <c r="E54" s="27"/>
      <c r="F54" s="27"/>
      <c r="G54" s="27"/>
      <c r="H54" s="27"/>
      <c r="I54" s="27"/>
      <c r="J54" s="27"/>
      <c r="K54" s="27"/>
      <c r="L54" s="27"/>
      <c r="M54" s="21"/>
      <c r="P54" s="2"/>
    </row>
    <row r="55" spans="1:16" x14ac:dyDescent="0.25">
      <c r="A55" s="2"/>
      <c r="B55" s="26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1"/>
      <c r="P55" s="2"/>
    </row>
    <row r="56" spans="1:16" x14ac:dyDescent="0.25">
      <c r="A56" s="2"/>
      <c r="B56" s="26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1"/>
      <c r="P56" s="2"/>
    </row>
    <row r="57" spans="1:16" x14ac:dyDescent="0.25">
      <c r="A57" s="28"/>
      <c r="B57" s="24"/>
      <c r="C57" s="29"/>
      <c r="D57" s="29"/>
      <c r="E57" s="29"/>
      <c r="F57" s="29"/>
      <c r="G57" s="29"/>
      <c r="H57" s="21"/>
      <c r="I57" s="21"/>
      <c r="J57" s="21"/>
      <c r="K57" s="21"/>
      <c r="L57" s="21"/>
      <c r="M57" s="21"/>
      <c r="P57" s="2"/>
    </row>
    <row r="58" spans="1:16" x14ac:dyDescent="0.25">
      <c r="A58" s="2"/>
      <c r="B58" s="30"/>
      <c r="C58" s="31" t="s">
        <v>28</v>
      </c>
      <c r="D58" s="31"/>
      <c r="E58" s="31"/>
      <c r="F58" s="31"/>
      <c r="G58" s="31"/>
      <c r="H58" s="31"/>
      <c r="I58" s="31"/>
      <c r="J58" s="31"/>
      <c r="K58" s="31"/>
      <c r="L58" s="31"/>
      <c r="M58" s="21"/>
      <c r="P58" s="2"/>
    </row>
    <row r="59" spans="1:16" x14ac:dyDescent="0.25">
      <c r="A59" s="28"/>
      <c r="B59" s="24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21"/>
      <c r="P59" s="2"/>
    </row>
    <row r="60" spans="1:16" x14ac:dyDescent="0.25">
      <c r="A60" s="2"/>
      <c r="B60" s="30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21"/>
      <c r="P60" s="2"/>
    </row>
    <row r="61" spans="1:16" x14ac:dyDescent="0.25">
      <c r="A61" s="2"/>
      <c r="B61" s="30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21"/>
      <c r="P61" s="2"/>
    </row>
    <row r="62" spans="1:16" x14ac:dyDescent="0.25">
      <c r="A62" s="2"/>
      <c r="B62" s="33"/>
      <c r="C62" s="34" t="s">
        <v>29</v>
      </c>
      <c r="D62" s="34"/>
      <c r="E62" s="34"/>
      <c r="F62" s="34"/>
      <c r="G62" s="34"/>
      <c r="H62" s="34"/>
      <c r="I62" s="34"/>
      <c r="J62" s="34"/>
      <c r="K62" s="34"/>
      <c r="L62" s="34"/>
      <c r="M62" s="21"/>
      <c r="P62" s="2"/>
    </row>
    <row r="63" spans="1:16" x14ac:dyDescent="0.25">
      <c r="A63" s="2"/>
      <c r="B63" s="2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2"/>
      <c r="P63" s="2"/>
    </row>
    <row r="64" spans="1:16" x14ac:dyDescent="0.25">
      <c r="A64" s="2"/>
      <c r="B64" s="2"/>
      <c r="C64" s="3"/>
      <c r="D64" s="3"/>
      <c r="E64" s="3"/>
      <c r="F64" s="3"/>
      <c r="G64" s="3"/>
      <c r="H64" s="3"/>
      <c r="I64" s="3"/>
      <c r="J64" s="3"/>
      <c r="K64" s="3"/>
      <c r="L64" s="3"/>
      <c r="M64" s="2"/>
      <c r="P64" s="2"/>
    </row>
    <row r="65" spans="1:16" x14ac:dyDescent="0.25">
      <c r="A65" s="2"/>
      <c r="B65" s="2"/>
      <c r="C65" s="3"/>
      <c r="D65" s="3"/>
      <c r="E65" s="3"/>
      <c r="F65" s="3"/>
      <c r="G65" s="3"/>
      <c r="H65" s="3"/>
      <c r="I65" s="3"/>
      <c r="J65" s="3"/>
      <c r="K65" s="3"/>
      <c r="L65" s="3"/>
      <c r="M65" s="2"/>
      <c r="P65" s="2"/>
    </row>
    <row r="66" spans="1:16" x14ac:dyDescent="0.25">
      <c r="A66" s="2"/>
      <c r="B66" s="2"/>
      <c r="C66" s="3"/>
      <c r="D66" s="3"/>
      <c r="E66" s="3"/>
      <c r="F66" s="3"/>
      <c r="G66" s="3"/>
      <c r="H66" s="3"/>
      <c r="I66" s="3"/>
      <c r="J66" s="3"/>
      <c r="K66" s="3"/>
      <c r="L66" s="3"/>
      <c r="M66" s="2"/>
      <c r="P66" s="2"/>
    </row>
    <row r="67" spans="1:16" x14ac:dyDescent="0.25">
      <c r="A67" s="2"/>
      <c r="B67" s="2"/>
      <c r="C67" s="3"/>
      <c r="D67" s="3"/>
      <c r="E67" s="3"/>
      <c r="F67" s="3"/>
      <c r="G67" s="3"/>
      <c r="H67" s="3"/>
      <c r="I67" s="3"/>
      <c r="J67" s="3"/>
      <c r="K67" s="3"/>
      <c r="L67" s="3"/>
      <c r="M67" s="2"/>
      <c r="P67" s="2"/>
    </row>
    <row r="68" spans="1:16" x14ac:dyDescent="0.25">
      <c r="A68" s="2"/>
      <c r="B68" s="2"/>
      <c r="C68" s="3"/>
      <c r="D68" s="3"/>
      <c r="E68" s="3"/>
      <c r="F68" s="3"/>
      <c r="G68" s="3"/>
      <c r="H68" s="3"/>
      <c r="I68" s="3"/>
      <c r="J68" s="3"/>
      <c r="K68" s="3"/>
      <c r="L68" s="3"/>
      <c r="M68" s="2"/>
      <c r="P68" s="2"/>
    </row>
    <row r="69" spans="1:16" x14ac:dyDescent="0.25">
      <c r="A69" s="2"/>
      <c r="B69" s="2"/>
      <c r="C69" s="3"/>
      <c r="D69" s="3"/>
      <c r="E69" s="3"/>
      <c r="F69" s="3"/>
      <c r="G69" s="3"/>
      <c r="H69" s="3"/>
      <c r="I69" s="3"/>
      <c r="J69" s="3"/>
      <c r="K69" s="3"/>
      <c r="L69" s="3"/>
      <c r="M69" s="2"/>
      <c r="P69" s="2"/>
    </row>
    <row r="70" spans="1:16" x14ac:dyDescent="0.25">
      <c r="A70" s="2"/>
      <c r="B70" s="2"/>
      <c r="C70" s="3"/>
      <c r="D70" s="3"/>
      <c r="E70" s="3"/>
      <c r="F70" s="3"/>
      <c r="G70" s="3"/>
      <c r="H70" s="3"/>
      <c r="I70" s="3"/>
      <c r="J70" s="3"/>
      <c r="K70" s="3"/>
      <c r="L70" s="3"/>
      <c r="M70" s="2"/>
      <c r="P70" s="2"/>
    </row>
    <row r="71" spans="1:16" x14ac:dyDescent="0.25">
      <c r="A71" s="2"/>
      <c r="B71" s="2"/>
      <c r="C71" s="3"/>
      <c r="D71" s="3"/>
      <c r="E71" s="3"/>
      <c r="F71" s="3"/>
      <c r="G71" s="3"/>
      <c r="H71" s="3"/>
      <c r="I71" s="3"/>
      <c r="J71" s="3"/>
      <c r="K71" s="3"/>
      <c r="L71" s="3"/>
      <c r="M71" s="2"/>
      <c r="P71" s="2"/>
    </row>
    <row r="72" spans="1:16" x14ac:dyDescent="0.25">
      <c r="A72" s="2"/>
      <c r="B72" s="2"/>
      <c r="C72" s="3"/>
      <c r="D72" s="3"/>
      <c r="E72" s="3"/>
      <c r="F72" s="3"/>
      <c r="G72" s="3"/>
      <c r="H72" s="3"/>
      <c r="I72" s="3"/>
      <c r="J72" s="3"/>
      <c r="K72" s="3"/>
      <c r="L72" s="3"/>
      <c r="M72" s="2"/>
      <c r="P72" s="2"/>
    </row>
    <row r="73" spans="1:16" x14ac:dyDescent="0.25">
      <c r="A73" s="2"/>
      <c r="B73" s="2"/>
      <c r="C73" s="3"/>
      <c r="D73" s="3"/>
      <c r="E73" s="3"/>
      <c r="F73" s="3"/>
      <c r="G73" s="3"/>
      <c r="H73" s="3"/>
      <c r="I73" s="3"/>
      <c r="J73" s="3"/>
      <c r="K73" s="3"/>
      <c r="L73" s="3"/>
      <c r="M73" s="2"/>
      <c r="P73" s="2"/>
    </row>
    <row r="74" spans="1:16" x14ac:dyDescent="0.25">
      <c r="A74" s="2"/>
      <c r="B74" s="2"/>
      <c r="C74" s="3"/>
      <c r="D74" s="3"/>
      <c r="E74" s="3"/>
      <c r="F74" s="3"/>
      <c r="G74" s="3"/>
      <c r="H74" s="3"/>
      <c r="I74" s="3"/>
      <c r="J74" s="3"/>
      <c r="K74" s="3"/>
      <c r="L74" s="3"/>
      <c r="M74" s="2"/>
      <c r="P74" s="2"/>
    </row>
    <row r="75" spans="1:16" x14ac:dyDescent="0.25">
      <c r="A75" s="2"/>
      <c r="B75" s="2"/>
      <c r="C75" s="3"/>
      <c r="D75" s="3"/>
      <c r="E75" s="3"/>
      <c r="F75" s="3"/>
      <c r="G75" s="3"/>
      <c r="H75" s="3"/>
      <c r="I75" s="3"/>
      <c r="J75" s="3"/>
      <c r="K75" s="3"/>
      <c r="L75" s="3"/>
      <c r="M75" s="2"/>
      <c r="P75" s="2"/>
    </row>
    <row r="76" spans="1:16" x14ac:dyDescent="0.25">
      <c r="A76" s="2"/>
      <c r="B76" s="2"/>
      <c r="C76" s="3"/>
      <c r="D76" s="3"/>
      <c r="E76" s="3"/>
      <c r="F76" s="3"/>
      <c r="G76" s="3"/>
      <c r="H76" s="3"/>
      <c r="I76" s="3"/>
      <c r="J76" s="3"/>
      <c r="K76" s="3"/>
      <c r="L76" s="3"/>
      <c r="M76" s="2"/>
      <c r="P76" s="2"/>
    </row>
    <row r="77" spans="1:16" x14ac:dyDescent="0.25">
      <c r="A77" s="2"/>
      <c r="B77" s="2"/>
      <c r="C77" s="3"/>
      <c r="D77" s="3"/>
      <c r="E77" s="3"/>
      <c r="F77" s="3"/>
      <c r="G77" s="3"/>
      <c r="H77" s="3"/>
      <c r="I77" s="3"/>
      <c r="J77" s="3"/>
      <c r="K77" s="3"/>
      <c r="L77" s="3"/>
      <c r="M77" s="2"/>
      <c r="P77" s="2"/>
    </row>
    <row r="78" spans="1:16" x14ac:dyDescent="0.25">
      <c r="A78" s="2"/>
      <c r="B78" s="2"/>
      <c r="C78" s="3"/>
      <c r="D78" s="3"/>
      <c r="E78" s="3"/>
      <c r="F78" s="3"/>
      <c r="G78" s="3"/>
      <c r="H78" s="3"/>
      <c r="I78" s="3"/>
      <c r="J78" s="3"/>
      <c r="K78" s="3"/>
      <c r="L78" s="3"/>
      <c r="M78" s="2"/>
      <c r="P78" s="2"/>
    </row>
    <row r="79" spans="1:16" x14ac:dyDescent="0.25">
      <c r="A79" s="2"/>
      <c r="B79" s="2"/>
      <c r="C79" s="3"/>
      <c r="D79" s="3"/>
      <c r="E79" s="3"/>
      <c r="F79" s="3"/>
      <c r="G79" s="3"/>
      <c r="H79" s="3"/>
      <c r="I79" s="3"/>
      <c r="J79" s="3"/>
      <c r="K79" s="3"/>
      <c r="L79" s="3"/>
      <c r="M79" s="2"/>
      <c r="P79" s="2"/>
    </row>
    <row r="80" spans="1:16" x14ac:dyDescent="0.25">
      <c r="A80" s="2"/>
      <c r="B80" s="2"/>
      <c r="C80" s="3"/>
      <c r="D80" s="3"/>
      <c r="E80" s="3"/>
      <c r="F80" s="3"/>
      <c r="G80" s="3"/>
      <c r="H80" s="3"/>
      <c r="I80" s="3"/>
      <c r="J80" s="3"/>
      <c r="K80" s="3"/>
      <c r="L80" s="3"/>
      <c r="M80" s="2"/>
      <c r="P80" s="2"/>
    </row>
    <row r="81" spans="1:16" x14ac:dyDescent="0.25">
      <c r="A81" s="2"/>
      <c r="B81" s="2"/>
      <c r="C81" s="3"/>
      <c r="D81" s="3"/>
      <c r="E81" s="3"/>
      <c r="F81" s="3"/>
      <c r="G81" s="3"/>
      <c r="H81" s="3"/>
      <c r="I81" s="3"/>
      <c r="J81" s="3"/>
      <c r="K81" s="3"/>
      <c r="L81" s="3"/>
      <c r="M81" s="2"/>
      <c r="P81" s="2"/>
    </row>
    <row r="82" spans="1:16" x14ac:dyDescent="0.25">
      <c r="A82" s="2"/>
      <c r="B82" s="2"/>
      <c r="C82" s="3"/>
      <c r="D82" s="3"/>
      <c r="E82" s="3"/>
      <c r="F82" s="3"/>
      <c r="G82" s="3"/>
      <c r="H82" s="3"/>
      <c r="I82" s="3"/>
      <c r="J82" s="3"/>
      <c r="K82" s="3"/>
      <c r="L82" s="3"/>
      <c r="M82" s="2"/>
      <c r="P82" s="2"/>
    </row>
    <row r="83" spans="1:16" x14ac:dyDescent="0.25">
      <c r="A83" s="2"/>
      <c r="B83" s="2"/>
      <c r="C83" s="3"/>
      <c r="D83" s="3"/>
      <c r="E83" s="3"/>
      <c r="F83" s="3"/>
      <c r="G83" s="3"/>
      <c r="H83" s="3"/>
      <c r="I83" s="3"/>
      <c r="J83" s="3"/>
      <c r="K83" s="3"/>
      <c r="L83" s="3"/>
      <c r="M83" s="2"/>
      <c r="P83" s="2"/>
    </row>
    <row r="84" spans="1:16" x14ac:dyDescent="0.25">
      <c r="A84" s="2"/>
      <c r="B84" s="2"/>
      <c r="C84" s="3"/>
      <c r="D84" s="3"/>
      <c r="E84" s="3"/>
      <c r="F84" s="3"/>
      <c r="G84" s="3"/>
      <c r="H84" s="3"/>
      <c r="I84" s="3"/>
      <c r="J84" s="3"/>
      <c r="K84" s="3"/>
      <c r="L84" s="3"/>
      <c r="M84" s="2"/>
      <c r="P84" s="2"/>
    </row>
    <row r="85" spans="1:16" x14ac:dyDescent="0.25">
      <c r="A85" s="2"/>
      <c r="B85" s="2"/>
      <c r="C85" s="3"/>
      <c r="D85" s="3"/>
      <c r="E85" s="3"/>
      <c r="F85" s="3"/>
      <c r="G85" s="3"/>
      <c r="H85" s="3"/>
      <c r="I85" s="3"/>
      <c r="J85" s="3"/>
      <c r="K85" s="3"/>
      <c r="L85" s="3"/>
      <c r="M85" s="2"/>
      <c r="P85" s="2"/>
    </row>
    <row r="86" spans="1:16" x14ac:dyDescent="0.25">
      <c r="A86" s="2"/>
      <c r="B86" s="2"/>
      <c r="C86" s="3"/>
      <c r="D86" s="3"/>
      <c r="E86" s="3"/>
      <c r="F86" s="3"/>
      <c r="G86" s="3"/>
      <c r="H86" s="3"/>
      <c r="I86" s="3"/>
      <c r="J86" s="3"/>
      <c r="K86" s="3"/>
      <c r="L86" s="3"/>
      <c r="M86" s="2"/>
      <c r="P86" s="2"/>
    </row>
    <row r="87" spans="1:16" x14ac:dyDescent="0.25">
      <c r="A87" s="2"/>
      <c r="B87" s="2"/>
      <c r="C87" s="3"/>
      <c r="D87" s="3"/>
      <c r="E87" s="3"/>
      <c r="F87" s="3"/>
      <c r="G87" s="3"/>
      <c r="H87" s="3"/>
      <c r="I87" s="3"/>
      <c r="J87" s="3"/>
      <c r="K87" s="3"/>
      <c r="L87" s="3"/>
      <c r="M87" s="2"/>
      <c r="P87" s="2"/>
    </row>
    <row r="88" spans="1:16" x14ac:dyDescent="0.25">
      <c r="A88" s="2"/>
      <c r="B88" s="2"/>
      <c r="C88" s="3"/>
      <c r="D88" s="3"/>
      <c r="E88" s="3"/>
      <c r="F88" s="3"/>
      <c r="G88" s="3"/>
      <c r="H88" s="3"/>
      <c r="I88" s="3"/>
      <c r="J88" s="3"/>
      <c r="K88" s="3"/>
      <c r="L88" s="3"/>
      <c r="M88" s="2"/>
      <c r="P88" s="2"/>
    </row>
    <row r="89" spans="1:16" x14ac:dyDescent="0.25">
      <c r="A89" s="2"/>
      <c r="B89" s="2"/>
      <c r="C89" s="3"/>
      <c r="D89" s="3"/>
      <c r="E89" s="3"/>
      <c r="F89" s="3"/>
      <c r="G89" s="3"/>
      <c r="H89" s="3"/>
      <c r="I89" s="3"/>
      <c r="J89" s="3"/>
      <c r="K89" s="3"/>
      <c r="L89" s="3"/>
      <c r="M89" s="2"/>
      <c r="P89" s="2"/>
    </row>
    <row r="90" spans="1:16" x14ac:dyDescent="0.25">
      <c r="A90" s="2"/>
      <c r="B90" s="2"/>
      <c r="C90" s="3"/>
      <c r="D90" s="3"/>
      <c r="E90" s="3"/>
      <c r="F90" s="3"/>
      <c r="G90" s="3"/>
      <c r="H90" s="3"/>
      <c r="I90" s="3"/>
      <c r="J90" s="3"/>
      <c r="K90" s="3"/>
      <c r="L90" s="3"/>
      <c r="M90" s="2"/>
      <c r="P90" s="2"/>
    </row>
    <row r="91" spans="1:16" x14ac:dyDescent="0.25">
      <c r="A91" s="2"/>
      <c r="B91" s="2"/>
      <c r="C91" s="3"/>
      <c r="D91" s="3"/>
      <c r="E91" s="3"/>
      <c r="F91" s="3"/>
      <c r="G91" s="3"/>
      <c r="H91" s="3"/>
      <c r="I91" s="3"/>
      <c r="J91" s="3"/>
      <c r="K91" s="3"/>
      <c r="L91" s="3"/>
      <c r="M91" s="2"/>
      <c r="P91" s="2"/>
    </row>
    <row r="92" spans="1:16" x14ac:dyDescent="0.25">
      <c r="A92" s="2"/>
      <c r="B92" s="2"/>
      <c r="C92" s="3"/>
      <c r="D92" s="3"/>
      <c r="E92" s="3"/>
      <c r="F92" s="3"/>
      <c r="G92" s="3"/>
      <c r="H92" s="3"/>
      <c r="I92" s="3"/>
      <c r="J92" s="3"/>
      <c r="K92" s="3"/>
      <c r="L92" s="3"/>
      <c r="M92" s="2"/>
      <c r="P92" s="2"/>
    </row>
    <row r="93" spans="1:16" x14ac:dyDescent="0.25">
      <c r="A93" s="2"/>
      <c r="B93" s="2"/>
      <c r="C93" s="3"/>
      <c r="D93" s="3"/>
      <c r="E93" s="3"/>
      <c r="F93" s="3"/>
      <c r="G93" s="3"/>
      <c r="H93" s="3"/>
      <c r="I93" s="3"/>
      <c r="J93" s="3"/>
      <c r="K93" s="3"/>
      <c r="L93" s="3"/>
      <c r="M93" s="2"/>
      <c r="P93" s="2"/>
    </row>
  </sheetData>
  <mergeCells count="19">
    <mergeCell ref="C62:L63"/>
    <mergeCell ref="A40:A42"/>
    <mergeCell ref="A43:A45"/>
    <mergeCell ref="A46:A48"/>
    <mergeCell ref="A49:A51"/>
    <mergeCell ref="C54:L56"/>
    <mergeCell ref="C58:L60"/>
    <mergeCell ref="A22:A24"/>
    <mergeCell ref="A25:A27"/>
    <mergeCell ref="A28:A30"/>
    <mergeCell ref="A31:A33"/>
    <mergeCell ref="A34:A36"/>
    <mergeCell ref="A37:A39"/>
    <mergeCell ref="A4:A6"/>
    <mergeCell ref="A7:A9"/>
    <mergeCell ref="A10:A12"/>
    <mergeCell ref="A13:A15"/>
    <mergeCell ref="A16:A18"/>
    <mergeCell ref="A19:A21"/>
  </mergeCells>
  <conditionalFormatting sqref="C3:M3">
    <cfRule type="expression" dxfId="1" priority="2" stopIfTrue="1">
      <formula>ISNA(ACTIVECELL)</formula>
    </cfRule>
  </conditionalFormatting>
  <conditionalFormatting sqref="N1:O2">
    <cfRule type="expression" dxfId="0" priority="1" stopIfTrue="1">
      <formula>#N/A</formula>
    </cfRule>
  </conditionalFormatting>
  <hyperlinks>
    <hyperlink ref="R6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8.3.1.40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2015-03-05T14:13:17Z</dcterms:created>
  <dcterms:modified xsi:type="dcterms:W3CDTF">2015-03-05T14:13:18Z</dcterms:modified>
</cp:coreProperties>
</file>